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B44D1163-97E6-8B4F-972B-B863E23FFDB4}" xr6:coauthVersionLast="47" xr6:coauthVersionMax="47" xr10:uidLastSave="{00000000-0000-0000-0000-000000000000}"/>
  <bookViews>
    <workbookView xWindow="4440" yWindow="760" windowWidth="24240" windowHeight="13140" xr2:uid="{00000000-000D-0000-FFFF-FFFF00000000}"/>
  </bookViews>
  <sheets>
    <sheet name="Budget v Act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I15" i="1" s="1"/>
  <c r="E16" i="1"/>
  <c r="F16" i="1" s="1"/>
  <c r="E17" i="1"/>
  <c r="F17" i="1" s="1"/>
  <c r="G17" i="1" s="1"/>
  <c r="E18" i="1"/>
  <c r="F18" i="1" s="1"/>
  <c r="E19" i="1"/>
  <c r="F19" i="1"/>
  <c r="I19" i="1" s="1"/>
  <c r="E20" i="1"/>
  <c r="F20" i="1" s="1"/>
  <c r="E21" i="1"/>
  <c r="F21" i="1" s="1"/>
  <c r="G21" i="1" s="1"/>
  <c r="E22" i="1"/>
  <c r="F22" i="1" s="1"/>
  <c r="E23" i="1"/>
  <c r="F23" i="1"/>
  <c r="I23" i="1" s="1"/>
  <c r="E24" i="1"/>
  <c r="F24" i="1" s="1"/>
  <c r="E14" i="1"/>
  <c r="F14" i="1" s="1"/>
  <c r="G15" i="1" l="1"/>
  <c r="H15" i="1" s="1"/>
  <c r="G22" i="1"/>
  <c r="I22" i="1"/>
  <c r="H22" i="1"/>
  <c r="I24" i="1"/>
  <c r="G24" i="1"/>
  <c r="H24" i="1" s="1"/>
  <c r="I16" i="1"/>
  <c r="G16" i="1"/>
  <c r="H16" i="1" s="1"/>
  <c r="G18" i="1"/>
  <c r="H18" i="1" s="1"/>
  <c r="I18" i="1"/>
  <c r="I20" i="1"/>
  <c r="G20" i="1"/>
  <c r="H20" i="1" s="1"/>
  <c r="G23" i="1"/>
  <c r="H23" i="1" s="1"/>
  <c r="I21" i="1"/>
  <c r="G19" i="1"/>
  <c r="H19" i="1" s="1"/>
  <c r="I17" i="1"/>
  <c r="H21" i="1"/>
  <c r="H17" i="1"/>
  <c r="G14" i="1"/>
  <c r="H14" i="1" s="1"/>
  <c r="I14" i="1"/>
  <c r="E6" i="1"/>
  <c r="F6" i="1" s="1"/>
  <c r="G6" i="1" s="1"/>
  <c r="H6" i="1" s="1"/>
  <c r="E7" i="1"/>
  <c r="E8" i="1"/>
  <c r="F8" i="1" s="1"/>
  <c r="G8" i="1" s="1"/>
  <c r="E9" i="1"/>
  <c r="E10" i="1"/>
  <c r="E11" i="1"/>
  <c r="E12" i="1"/>
  <c r="F12" i="1" s="1"/>
  <c r="G12" i="1" s="1"/>
  <c r="E13" i="1"/>
  <c r="H12" i="1" l="1"/>
  <c r="F10" i="1"/>
  <c r="H8" i="1"/>
  <c r="F13" i="1"/>
  <c r="I12" i="1"/>
  <c r="F11" i="1"/>
  <c r="F9" i="1"/>
  <c r="I8" i="1"/>
  <c r="F7" i="1"/>
  <c r="I6" i="1"/>
  <c r="G10" i="1" l="1"/>
  <c r="H10" i="1" s="1"/>
  <c r="I10" i="1"/>
  <c r="G7" i="1"/>
  <c r="H7" i="1" s="1"/>
  <c r="I7" i="1"/>
  <c r="G9" i="1"/>
  <c r="I9" i="1" s="1"/>
  <c r="G11" i="1"/>
  <c r="I11" i="1" s="1"/>
  <c r="G13" i="1"/>
  <c r="I13" i="1" s="1"/>
  <c r="H11" i="1" l="1"/>
  <c r="H9" i="1"/>
  <c r="H13" i="1"/>
</calcChain>
</file>

<file path=xl/sharedStrings.xml><?xml version="1.0" encoding="utf-8"?>
<sst xmlns="http://schemas.openxmlformats.org/spreadsheetml/2006/main" count="29" uniqueCount="28">
  <si>
    <t>👍👍</t>
  </si>
  <si>
    <t>👍</t>
  </si>
  <si>
    <t>👌</t>
  </si>
  <si>
    <t>🤞</t>
  </si>
  <si>
    <t>👎</t>
  </si>
  <si>
    <t>Var 2</t>
  </si>
  <si>
    <t>Var 1</t>
  </si>
  <si>
    <t>Symbol</t>
  </si>
  <si>
    <t>Var %</t>
  </si>
  <si>
    <t>Var</t>
  </si>
  <si>
    <t>Actual</t>
  </si>
  <si>
    <t>Category</t>
  </si>
  <si>
    <t>Symbol Mapping</t>
  </si>
  <si>
    <t>%</t>
  </si>
  <si>
    <t>Data</t>
  </si>
  <si>
    <t>Chart</t>
  </si>
  <si>
    <t>Calculations</t>
  </si>
  <si>
    <t>Budgeting</t>
  </si>
  <si>
    <t>Annual Fund</t>
  </si>
  <si>
    <t>Sponsorships</t>
  </si>
  <si>
    <t>Target</t>
  </si>
  <si>
    <t>Foundation</t>
  </si>
  <si>
    <t>CSI</t>
  </si>
  <si>
    <t>Bequests</t>
  </si>
  <si>
    <t>MERSETAs</t>
  </si>
  <si>
    <t>ETSETAs</t>
  </si>
  <si>
    <t>Budget vs. Actual Chart Template (Advanced)</t>
  </si>
  <si>
    <t>Individual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</si>
</sst>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Emoji"/>
      <family val="2"/>
    </font>
    <font>
      <b/>
      <sz val="11"/>
      <color theme="1"/>
      <name val="Calibri"/>
      <family val="2"/>
      <scheme val="minor"/>
    </font>
    <font>
      <b/>
      <sz val="20"/>
      <color theme="0" tint="-4.9989318521683403E-2"/>
      <name val="Aharoni Bold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9" fontId="0" fillId="3" borderId="1" xfId="1" applyFont="1" applyFill="1" applyBorder="1" applyAlignment="1">
      <alignment horizontal="right"/>
    </xf>
    <xf numFmtId="0" fontId="0" fillId="0" borderId="5" xfId="0" applyBorder="1"/>
    <xf numFmtId="0" fontId="0" fillId="3" borderId="5" xfId="0" applyFill="1" applyBorder="1" applyAlignment="1">
      <alignment horizontal="right"/>
    </xf>
    <xf numFmtId="9" fontId="0" fillId="3" borderId="5" xfId="1" applyFont="1" applyFill="1" applyBorder="1" applyAlignment="1">
      <alignment horizontal="right"/>
    </xf>
    <xf numFmtId="9" fontId="0" fillId="0" borderId="5" xfId="1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5" xfId="0" applyFill="1" applyBorder="1"/>
    <xf numFmtId="0" fontId="0" fillId="4" borderId="5" xfId="0" applyFill="1" applyBorder="1" applyAlignment="1">
      <alignment horizontal="right"/>
    </xf>
    <xf numFmtId="0" fontId="0" fillId="5" borderId="0" xfId="0" applyFill="1"/>
    <xf numFmtId="0" fontId="4" fillId="5" borderId="0" xfId="0" applyFont="1" applyFill="1" applyAlignment="1">
      <alignment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Target  vs. Actual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strRef>
              <c:f>'Budget v Actual'!$C$5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D-4F8F-9A07-D37194B9221D}"/>
            </c:ext>
          </c:extLst>
        </c:ser>
        <c:ser>
          <c:idx val="1"/>
          <c:order val="3"/>
          <c:tx>
            <c:strRef>
              <c:f>'Budget v Actual'!$D$5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D-4F8F-9A07-D37194B9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43311376"/>
        <c:axId val="1442871744"/>
      </c:barChart>
      <c:lineChart>
        <c:grouping val="standard"/>
        <c:varyColors val="0"/>
        <c:ser>
          <c:idx val="2"/>
          <c:order val="0"/>
          <c:tx>
            <c:v>Budget Line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26E3DB3A-5364-CD44-AECD-D2B42F34C3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A7D-4F8F-9A07-D37194B922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D25A4FB-281C-2F4F-AB8E-66DE8F629D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A7D-4F8F-9A07-D37194B922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D8A4F1-13E0-CD46-A523-70FC26465D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A7D-4F8F-9A07-D37194B922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A7B03C-3456-5648-AADC-FC0D5509FF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A7D-4F8F-9A07-D37194B922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AA9BFB6-2A13-6E48-B057-93DE35C9D58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A7D-4F8F-9A07-D37194B922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BA948B7-285B-0342-B721-0D06A4017D3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A7D-4F8F-9A07-D37194B922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65341C-8A21-7944-B643-2F56232F5B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A7D-4F8F-9A07-D37194B9221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FEF1C79-86EE-D54E-B4EF-E48808DD39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A7D-4F8F-9A07-D37194B922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536957F-25E0-9C49-87AB-D2598420448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A7D-4F8F-9A07-D37194B92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'Budget v Actual'!$H$6:$H$14</c15:f>
                <c15:dlblRangeCache>
                  <c:ptCount val="9"/>
                  <c:pt idx="0">
                    <c:v>👎 20%</c:v>
                  </c:pt>
                  <c:pt idx="1">
                    <c:v>👎 10%</c:v>
                  </c:pt>
                  <c:pt idx="2">
                    <c:v>👎 27%</c:v>
                  </c:pt>
                  <c:pt idx="4">
                    <c:v>👎 40%</c:v>
                  </c:pt>
                  <c:pt idx="8">
                    <c:v>🤞 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A7D-4F8F-9A07-D37194B9221D}"/>
            </c:ext>
          </c:extLst>
        </c:ser>
        <c:ser>
          <c:idx val="3"/>
          <c:order val="1"/>
          <c:tx>
            <c:v>Actual Line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57D1EA79-6F22-4F1A-85C7-8A00AED9BDB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A7D-4F8F-9A07-D37194B922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AB5612-CDB5-3044-A7E1-9223B7B08D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A7D-4F8F-9A07-D37194B922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FEF4465-579E-F54B-85F1-BE0940276F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A7D-4F8F-9A07-D37194B922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D3E974-DAAF-4345-BC7B-92F9210EF4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A7D-4F8F-9A07-D37194B922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168A21-B496-D247-A73A-4C0908E173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A7D-4F8F-9A07-D37194B922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67538A0-B31E-504C-9D60-D51C86C987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A7D-4F8F-9A07-D37194B922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789E037-0B7D-0C4F-B21E-40E608A3EE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A7D-4F8F-9A07-D37194B9221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7F96961-5F24-CB49-B737-2F04FC4225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A7D-4F8F-9A07-D37194B922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F70D66C-D539-F143-91F6-573BDA19A3B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A7D-4F8F-9A07-D37194B92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'Budget v Actual'!$I$6:$I$14</c15:f>
                <c15:dlblRangeCache>
                  <c:ptCount val="9"/>
                  <c:pt idx="3">
                    <c:v>👍 10%</c:v>
                  </c:pt>
                  <c:pt idx="5">
                    <c:v>👍👍 80%</c:v>
                  </c:pt>
                  <c:pt idx="6">
                    <c:v>👍👍 27%</c:v>
                  </c:pt>
                  <c:pt idx="7">
                    <c:v>👍 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A7D-4F8F-9A07-D37194B9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400"/>
          <c:upBars>
            <c:spPr>
              <a:solidFill>
                <a:schemeClr val="accent6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prstDash val="sysDash"/>
              </a:ln>
              <a:effectLst/>
            </c:spPr>
          </c:upBars>
          <c:downBars>
            <c:spPr>
              <a:solidFill>
                <a:schemeClr val="accent4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prstDash val="sysDash"/>
              </a:ln>
              <a:effectLst/>
            </c:spPr>
          </c:downBars>
        </c:upDownBars>
        <c:marker val="1"/>
        <c:smooth val="0"/>
        <c:axId val="1343311376"/>
        <c:axId val="1442871744"/>
      </c:lineChart>
      <c:catAx>
        <c:axId val="134331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871744"/>
        <c:crosses val="autoZero"/>
        <c:auto val="1"/>
        <c:lblAlgn val="ctr"/>
        <c:lblOffset val="100"/>
        <c:noMultiLvlLbl val="0"/>
      </c:catAx>
      <c:valAx>
        <c:axId val="144287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31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v Actual'!$C$5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7-469E-83EE-DC13D6042DD5}"/>
            </c:ext>
          </c:extLst>
        </c:ser>
        <c:ser>
          <c:idx val="1"/>
          <c:order val="1"/>
          <c:tx>
            <c:strRef>
              <c:f>'Budget v Actual'!$D$5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7-469E-83EE-DC13D604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992207"/>
        <c:axId val="1302324255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7-469E-83EE-DC13D6042DD5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57-469E-83EE-DC13D604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300"/>
          <c:upBars>
            <c:spPr>
              <a:solidFill>
                <a:schemeClr val="accent6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upBars>
          <c:downBars>
            <c:spPr>
              <a:solidFill>
                <a:schemeClr val="accent4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downBars>
        </c:upDownBars>
        <c:marker val="1"/>
        <c:smooth val="0"/>
        <c:axId val="1344992207"/>
        <c:axId val="1302324255"/>
      </c:lineChart>
      <c:catAx>
        <c:axId val="13449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324255"/>
        <c:crosses val="autoZero"/>
        <c:auto val="1"/>
        <c:lblAlgn val="ctr"/>
        <c:lblOffset val="100"/>
        <c:noMultiLvlLbl val="0"/>
      </c:catAx>
      <c:valAx>
        <c:axId val="130232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9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 vs. Actual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v Actual'!$C$5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F-44CD-BA28-B0E7DEBC532A}"/>
            </c:ext>
          </c:extLst>
        </c:ser>
        <c:ser>
          <c:idx val="1"/>
          <c:order val="1"/>
          <c:tx>
            <c:strRef>
              <c:f>'Budget v Actual'!$D$5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F-44CD-BA28-B0E7DEBC5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992207"/>
        <c:axId val="1302324255"/>
      </c:bar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CC936A23-26B1-E749-AEE2-E7C77BF384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3F-44CD-BA28-B0E7DEBC532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A0A388-DCF0-4244-98F5-EFECAAB052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E3F-44CD-BA28-B0E7DEBC532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39AAA15-3A52-0947-B90A-0B8A56738C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E3F-44CD-BA28-B0E7DEBC532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1EDDAFD-7ACA-C647-B759-9AFCFC6DED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E3F-44CD-BA28-B0E7DEBC532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3404469-2237-964B-8B31-D5940E369AA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E3F-44CD-BA28-B0E7DEBC532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D1BF1A2-AC70-B046-83DA-82DD59A9D6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E3F-44CD-BA28-B0E7DEBC532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BBE0BC-4961-2A42-94B2-77EAC23A0A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E3F-44CD-BA28-B0E7DEBC532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DFA2211-60A7-D549-B5A3-A645153F3E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E3F-44CD-BA28-B0E7DEBC532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ED9059-893A-6F45-A0C3-650FEBFB958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E3F-44CD-BA28-B0E7DEBC5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Actual'!$C$6:$C$14</c:f>
              <c:numCache>
                <c:formatCode>General</c:formatCode>
                <c:ptCount val="9"/>
                <c:pt idx="0">
                  <c:v>100</c:v>
                </c:pt>
                <c:pt idx="1">
                  <c:v>50</c:v>
                </c:pt>
                <c:pt idx="2">
                  <c:v>300</c:v>
                </c:pt>
                <c:pt idx="3">
                  <c:v>500</c:v>
                </c:pt>
                <c:pt idx="4">
                  <c:v>50</c:v>
                </c:pt>
                <c:pt idx="5">
                  <c:v>100</c:v>
                </c:pt>
                <c:pt idx="6">
                  <c:v>300</c:v>
                </c:pt>
                <c:pt idx="7">
                  <c:v>100</c:v>
                </c:pt>
                <c:pt idx="8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'Budget v Actual'!$H$6:$H$14</c15:f>
                <c15:dlblRangeCache>
                  <c:ptCount val="9"/>
                  <c:pt idx="0">
                    <c:v>👎 20%</c:v>
                  </c:pt>
                  <c:pt idx="1">
                    <c:v>👎 10%</c:v>
                  </c:pt>
                  <c:pt idx="2">
                    <c:v>👎 27%</c:v>
                  </c:pt>
                  <c:pt idx="4">
                    <c:v>👎 40%</c:v>
                  </c:pt>
                  <c:pt idx="8">
                    <c:v>🤞 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E3F-44CD-BA28-B0E7DEBC532A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D98F4C85-8643-4EDC-A542-4347DF25BE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E3F-44CD-BA28-B0E7DEBC532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B5431C-1BC6-CD48-99B0-1F62F3D8F9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E3F-44CD-BA28-B0E7DEBC532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78973B-ABBB-284B-8D3D-B9C04E5BFA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E3F-44CD-BA28-B0E7DEBC532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9276CDA-DC4C-344A-B05F-84074B9E80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E3F-44CD-BA28-B0E7DEBC532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03388C-46C9-B645-800C-383CE78F207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E3F-44CD-BA28-B0E7DEBC532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389DDE3-E52F-4545-A0B6-2F8DDB93922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E3F-44CD-BA28-B0E7DEBC532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160297C-A96F-484E-93B1-0074C3ABC2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E3F-44CD-BA28-B0E7DEBC532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E9CA4F9-DCBC-9C4E-9644-336905A79F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E3F-44CD-BA28-B0E7DEBC532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8E82706-DA30-BE4D-A005-A0714D6F21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E3F-44CD-BA28-B0E7DEBC5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v Actual'!$B$6:$B$14</c:f>
              <c:strCache>
                <c:ptCount val="9"/>
                <c:pt idx="0">
                  <c:v>Budgeting</c:v>
                </c:pt>
                <c:pt idx="1">
                  <c:v>Annual Fund</c:v>
                </c:pt>
                <c:pt idx="2">
                  <c:v>Sponsorships</c:v>
                </c:pt>
                <c:pt idx="3">
                  <c:v>MERSETAs</c:v>
                </c:pt>
                <c:pt idx="4">
                  <c:v>Individual Donors</c:v>
                </c:pt>
                <c:pt idx="5">
                  <c:v>Foundation</c:v>
                </c:pt>
                <c:pt idx="6">
                  <c:v>CSI</c:v>
                </c:pt>
                <c:pt idx="7">
                  <c:v>ETSETAs</c:v>
                </c:pt>
                <c:pt idx="8">
                  <c:v>Bequests</c:v>
                </c:pt>
              </c:strCache>
            </c:strRef>
          </c:cat>
          <c:val>
            <c:numRef>
              <c:f>'Budget v Actual'!$D$6:$D$14</c:f>
              <c:numCache>
                <c:formatCode>General</c:formatCode>
                <c:ptCount val="9"/>
                <c:pt idx="0">
                  <c:v>80</c:v>
                </c:pt>
                <c:pt idx="1">
                  <c:v>45</c:v>
                </c:pt>
                <c:pt idx="2">
                  <c:v>220</c:v>
                </c:pt>
                <c:pt idx="3">
                  <c:v>550</c:v>
                </c:pt>
                <c:pt idx="4">
                  <c:v>30</c:v>
                </c:pt>
                <c:pt idx="5">
                  <c:v>180</c:v>
                </c:pt>
                <c:pt idx="6">
                  <c:v>380</c:v>
                </c:pt>
                <c:pt idx="7">
                  <c:v>112</c:v>
                </c:pt>
                <c:pt idx="8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'Budget v Actual'!$I$6:$I$14</c15:f>
                <c15:dlblRangeCache>
                  <c:ptCount val="9"/>
                  <c:pt idx="3">
                    <c:v>👍 10%</c:v>
                  </c:pt>
                  <c:pt idx="5">
                    <c:v>👍👍 80%</c:v>
                  </c:pt>
                  <c:pt idx="6">
                    <c:v>👍👍 27%</c:v>
                  </c:pt>
                  <c:pt idx="7">
                    <c:v>👍 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7E3F-44CD-BA28-B0E7DEBC5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300"/>
          <c:upBars>
            <c:spPr>
              <a:solidFill>
                <a:schemeClr val="accent6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upBars>
          <c:downBars>
            <c:spPr>
              <a:solidFill>
                <a:schemeClr val="accent4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downBars>
        </c:upDownBars>
        <c:marker val="1"/>
        <c:smooth val="0"/>
        <c:axId val="1344992207"/>
        <c:axId val="1302324255"/>
      </c:lineChart>
      <c:catAx>
        <c:axId val="13449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324255"/>
        <c:crosses val="autoZero"/>
        <c:auto val="1"/>
        <c:lblAlgn val="ctr"/>
        <c:lblOffset val="100"/>
        <c:noMultiLvlLbl val="0"/>
      </c:catAx>
      <c:valAx>
        <c:axId val="130232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9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3</xdr:row>
      <xdr:rowOff>152400</xdr:rowOff>
    </xdr:from>
    <xdr:to>
      <xdr:col>23</xdr:col>
      <xdr:colOff>469900</xdr:colOff>
      <xdr:row>26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A9CD33-90AB-4D01-81B3-9EC2F0985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708660</xdr:colOff>
      <xdr:row>147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82F7D0-9D58-496C-BEE3-399393F74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224</xdr:row>
      <xdr:rowOff>0</xdr:rowOff>
    </xdr:from>
    <xdr:to>
      <xdr:col>7</xdr:col>
      <xdr:colOff>708660</xdr:colOff>
      <xdr:row>239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C8F1D9A-3B21-4F5A-A644-8F6189C91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showGridLines="0" tabSelected="1" workbookViewId="0">
      <selection activeCell="B16" sqref="B16"/>
    </sheetView>
  </sheetViews>
  <sheetFormatPr baseColWidth="10" defaultColWidth="8.83203125" defaultRowHeight="15" x14ac:dyDescent="0.2"/>
  <cols>
    <col min="1" max="1" width="4.5" customWidth="1"/>
    <col min="2" max="2" width="15.1640625" customWidth="1"/>
    <col min="7" max="7" width="7.33203125" customWidth="1"/>
    <col min="8" max="9" width="11.83203125" customWidth="1"/>
  </cols>
  <sheetData>
    <row r="1" spans="2:18" s="22" customFormat="1" ht="36" customHeight="1" x14ac:dyDescent="0.2">
      <c r="B1" s="23" t="s">
        <v>26</v>
      </c>
    </row>
    <row r="3" spans="2:18" x14ac:dyDescent="0.2">
      <c r="B3" s="8" t="s">
        <v>14</v>
      </c>
      <c r="C3" s="10"/>
      <c r="D3" s="10"/>
      <c r="E3" s="8" t="s">
        <v>16</v>
      </c>
      <c r="F3" s="10"/>
      <c r="G3" s="10"/>
      <c r="H3" s="10"/>
      <c r="I3" s="9"/>
      <c r="K3" s="8" t="s">
        <v>15</v>
      </c>
      <c r="L3" s="10"/>
      <c r="M3" s="10"/>
      <c r="N3" s="10"/>
      <c r="O3" s="10"/>
      <c r="P3" s="10"/>
      <c r="Q3" s="10"/>
      <c r="R3" s="9"/>
    </row>
    <row r="5" spans="2:18" x14ac:dyDescent="0.2">
      <c r="B5" s="6" t="s">
        <v>11</v>
      </c>
      <c r="C5" s="11" t="s">
        <v>20</v>
      </c>
      <c r="D5" s="11" t="s">
        <v>10</v>
      </c>
      <c r="E5" s="11" t="s">
        <v>9</v>
      </c>
      <c r="F5" s="11" t="s">
        <v>8</v>
      </c>
      <c r="G5" s="6" t="s">
        <v>7</v>
      </c>
      <c r="H5" s="7" t="s">
        <v>6</v>
      </c>
      <c r="I5" s="7" t="s">
        <v>5</v>
      </c>
    </row>
    <row r="6" spans="2:18" x14ac:dyDescent="0.2">
      <c r="B6" s="18" t="s">
        <v>17</v>
      </c>
      <c r="C6" s="19">
        <v>100</v>
      </c>
      <c r="D6" s="19">
        <v>80</v>
      </c>
      <c r="E6" s="12">
        <f t="shared" ref="E6:E13" si="0">D6-C6</f>
        <v>-20</v>
      </c>
      <c r="F6" s="13">
        <f t="shared" ref="F6:F13" si="1">E6/C6</f>
        <v>-0.2</v>
      </c>
      <c r="G6" s="1" t="str">
        <f t="shared" ref="G6:G14" si="2">VLOOKUP(F6,$B$29:$C$33,2)&amp;" "</f>
        <v xml:space="preserve">👎 </v>
      </c>
      <c r="H6" s="2" t="str">
        <f t="shared" ref="H6:H24" si="3">IF($F6&lt;0,$G6&amp;TEXT(ABS($F6),"0%"),"")</f>
        <v>👎 20%</v>
      </c>
      <c r="I6" s="2" t="str">
        <f t="shared" ref="I6:I24" si="4">IF($F6&gt;=0,$G6&amp;TEXT(ABS($F6),"0%"),"")</f>
        <v/>
      </c>
    </row>
    <row r="7" spans="2:18" x14ac:dyDescent="0.2">
      <c r="B7" s="18" t="s">
        <v>18</v>
      </c>
      <c r="C7" s="19">
        <v>50</v>
      </c>
      <c r="D7" s="19">
        <v>45</v>
      </c>
      <c r="E7" s="12">
        <f t="shared" si="0"/>
        <v>-5</v>
      </c>
      <c r="F7" s="13">
        <f t="shared" si="1"/>
        <v>-0.1</v>
      </c>
      <c r="G7" s="1" t="str">
        <f t="shared" si="2"/>
        <v xml:space="preserve">👎 </v>
      </c>
      <c r="H7" s="2" t="str">
        <f t="shared" si="3"/>
        <v>👎 10%</v>
      </c>
      <c r="I7" s="2" t="str">
        <f t="shared" si="4"/>
        <v/>
      </c>
    </row>
    <row r="8" spans="2:18" x14ac:dyDescent="0.2">
      <c r="B8" s="18" t="s">
        <v>19</v>
      </c>
      <c r="C8" s="19">
        <v>300</v>
      </c>
      <c r="D8" s="19">
        <v>220</v>
      </c>
      <c r="E8" s="12">
        <f t="shared" si="0"/>
        <v>-80</v>
      </c>
      <c r="F8" s="13">
        <f t="shared" si="1"/>
        <v>-0.26666666666666666</v>
      </c>
      <c r="G8" s="1" t="str">
        <f t="shared" si="2"/>
        <v xml:space="preserve">👎 </v>
      </c>
      <c r="H8" s="2" t="str">
        <f t="shared" si="3"/>
        <v>👎 27%</v>
      </c>
      <c r="I8" s="2" t="str">
        <f t="shared" si="4"/>
        <v/>
      </c>
    </row>
    <row r="9" spans="2:18" x14ac:dyDescent="0.2">
      <c r="B9" s="18" t="s">
        <v>24</v>
      </c>
      <c r="C9" s="19">
        <v>500</v>
      </c>
      <c r="D9" s="19">
        <v>550</v>
      </c>
      <c r="E9" s="12">
        <f t="shared" si="0"/>
        <v>50</v>
      </c>
      <c r="F9" s="13">
        <f t="shared" si="1"/>
        <v>0.1</v>
      </c>
      <c r="G9" s="1" t="str">
        <f t="shared" si="2"/>
        <v xml:space="preserve">👍 </v>
      </c>
      <c r="H9" s="2" t="str">
        <f t="shared" si="3"/>
        <v/>
      </c>
      <c r="I9" s="2" t="str">
        <f t="shared" si="4"/>
        <v>👍 10%</v>
      </c>
    </row>
    <row r="10" spans="2:18" x14ac:dyDescent="0.2">
      <c r="B10" s="18" t="s">
        <v>27</v>
      </c>
      <c r="C10" s="19">
        <v>50</v>
      </c>
      <c r="D10" s="19">
        <v>30</v>
      </c>
      <c r="E10" s="12">
        <f t="shared" si="0"/>
        <v>-20</v>
      </c>
      <c r="F10" s="13">
        <f t="shared" si="1"/>
        <v>-0.4</v>
      </c>
      <c r="G10" s="1" t="str">
        <f t="shared" si="2"/>
        <v xml:space="preserve">👎 </v>
      </c>
      <c r="H10" s="2" t="str">
        <f t="shared" si="3"/>
        <v>👎 40%</v>
      </c>
      <c r="I10" s="2" t="str">
        <f t="shared" si="4"/>
        <v/>
      </c>
    </row>
    <row r="11" spans="2:18" x14ac:dyDescent="0.2">
      <c r="B11" s="18" t="s">
        <v>21</v>
      </c>
      <c r="C11" s="19">
        <v>100</v>
      </c>
      <c r="D11" s="19">
        <v>180</v>
      </c>
      <c r="E11" s="12">
        <f t="shared" si="0"/>
        <v>80</v>
      </c>
      <c r="F11" s="13">
        <f t="shared" si="1"/>
        <v>0.8</v>
      </c>
      <c r="G11" s="1" t="str">
        <f t="shared" si="2"/>
        <v xml:space="preserve">👍👍 </v>
      </c>
      <c r="H11" s="2" t="str">
        <f t="shared" si="3"/>
        <v/>
      </c>
      <c r="I11" s="2" t="str">
        <f t="shared" si="4"/>
        <v>👍👍 80%</v>
      </c>
    </row>
    <row r="12" spans="2:18" x14ac:dyDescent="0.2">
      <c r="B12" s="18" t="s">
        <v>22</v>
      </c>
      <c r="C12" s="19">
        <v>300</v>
      </c>
      <c r="D12" s="19">
        <v>380</v>
      </c>
      <c r="E12" s="12">
        <f t="shared" si="0"/>
        <v>80</v>
      </c>
      <c r="F12" s="13">
        <f t="shared" si="1"/>
        <v>0.26666666666666666</v>
      </c>
      <c r="G12" s="1" t="str">
        <f t="shared" si="2"/>
        <v xml:space="preserve">👍👍 </v>
      </c>
      <c r="H12" s="2" t="str">
        <f t="shared" si="3"/>
        <v/>
      </c>
      <c r="I12" s="2" t="str">
        <f t="shared" si="4"/>
        <v>👍👍 27%</v>
      </c>
    </row>
    <row r="13" spans="2:18" x14ac:dyDescent="0.2">
      <c r="B13" s="18" t="s">
        <v>25</v>
      </c>
      <c r="C13" s="19">
        <v>100</v>
      </c>
      <c r="D13" s="19">
        <v>112</v>
      </c>
      <c r="E13" s="12">
        <f t="shared" si="0"/>
        <v>12</v>
      </c>
      <c r="F13" s="13">
        <f t="shared" si="1"/>
        <v>0.12</v>
      </c>
      <c r="G13" s="1" t="str">
        <f t="shared" si="2"/>
        <v xml:space="preserve">👍 </v>
      </c>
      <c r="H13" s="2" t="str">
        <f t="shared" si="3"/>
        <v/>
      </c>
      <c r="I13" s="2" t="str">
        <f t="shared" si="4"/>
        <v>👍 12%</v>
      </c>
    </row>
    <row r="14" spans="2:18" x14ac:dyDescent="0.2">
      <c r="B14" s="20" t="s">
        <v>23</v>
      </c>
      <c r="C14" s="21">
        <v>50</v>
      </c>
      <c r="D14" s="21">
        <v>48</v>
      </c>
      <c r="E14" s="15">
        <f t="shared" ref="E14" si="5">D14-C14</f>
        <v>-2</v>
      </c>
      <c r="F14" s="16">
        <f t="shared" ref="F14" si="6">E14/C14</f>
        <v>-0.04</v>
      </c>
      <c r="G14" s="14" t="str">
        <f t="shared" si="2"/>
        <v xml:space="preserve">🤞 </v>
      </c>
      <c r="H14" s="17" t="str">
        <f t="shared" si="3"/>
        <v>🤞 4%</v>
      </c>
      <c r="I14" s="17" t="str">
        <f t="shared" si="4"/>
        <v/>
      </c>
    </row>
    <row r="15" spans="2:18" x14ac:dyDescent="0.2">
      <c r="B15" s="20"/>
      <c r="C15" s="21">
        <v>50</v>
      </c>
      <c r="D15" s="21">
        <v>5</v>
      </c>
      <c r="E15" s="15">
        <f t="shared" ref="E15:E24" si="7">D15-C15</f>
        <v>-45</v>
      </c>
      <c r="F15" s="16">
        <f t="shared" ref="F15:F24" si="8">E15/C15</f>
        <v>-0.9</v>
      </c>
      <c r="G15" s="14" t="str">
        <f t="shared" ref="G15:G24" si="9">VLOOKUP(F15,$B$29:$C$33,2)&amp;" "</f>
        <v xml:space="preserve">👎 </v>
      </c>
      <c r="H15" s="17" t="str">
        <f t="shared" si="3"/>
        <v>👎 90%</v>
      </c>
      <c r="I15" s="17" t="str">
        <f t="shared" si="4"/>
        <v/>
      </c>
    </row>
    <row r="16" spans="2:18" x14ac:dyDescent="0.2">
      <c r="B16" s="20"/>
      <c r="C16" s="21">
        <v>50</v>
      </c>
      <c r="D16" s="21">
        <v>5</v>
      </c>
      <c r="E16" s="15">
        <f t="shared" si="7"/>
        <v>-45</v>
      </c>
      <c r="F16" s="16">
        <f t="shared" si="8"/>
        <v>-0.9</v>
      </c>
      <c r="G16" s="14" t="str">
        <f t="shared" si="9"/>
        <v xml:space="preserve">👎 </v>
      </c>
      <c r="H16" s="17" t="str">
        <f t="shared" si="3"/>
        <v>👎 90%</v>
      </c>
      <c r="I16" s="17" t="str">
        <f t="shared" si="4"/>
        <v/>
      </c>
    </row>
    <row r="17" spans="2:9" x14ac:dyDescent="0.2">
      <c r="B17" s="20"/>
      <c r="C17" s="21">
        <v>50</v>
      </c>
      <c r="D17" s="21">
        <v>5</v>
      </c>
      <c r="E17" s="15">
        <f t="shared" si="7"/>
        <v>-45</v>
      </c>
      <c r="F17" s="16">
        <f t="shared" si="8"/>
        <v>-0.9</v>
      </c>
      <c r="G17" s="14" t="str">
        <f t="shared" si="9"/>
        <v xml:space="preserve">👎 </v>
      </c>
      <c r="H17" s="17" t="str">
        <f t="shared" si="3"/>
        <v>👎 90%</v>
      </c>
      <c r="I17" s="17" t="str">
        <f t="shared" si="4"/>
        <v/>
      </c>
    </row>
    <row r="18" spans="2:9" x14ac:dyDescent="0.2">
      <c r="B18" s="20"/>
      <c r="C18" s="21">
        <v>50</v>
      </c>
      <c r="D18" s="21">
        <v>5</v>
      </c>
      <c r="E18" s="15">
        <f t="shared" si="7"/>
        <v>-45</v>
      </c>
      <c r="F18" s="16">
        <f t="shared" si="8"/>
        <v>-0.9</v>
      </c>
      <c r="G18" s="14" t="str">
        <f t="shared" si="9"/>
        <v xml:space="preserve">👎 </v>
      </c>
      <c r="H18" s="17" t="str">
        <f t="shared" si="3"/>
        <v>👎 90%</v>
      </c>
      <c r="I18" s="17" t="str">
        <f t="shared" si="4"/>
        <v/>
      </c>
    </row>
    <row r="19" spans="2:9" x14ac:dyDescent="0.2">
      <c r="B19" s="20"/>
      <c r="C19" s="21">
        <v>50</v>
      </c>
      <c r="D19" s="21">
        <v>5</v>
      </c>
      <c r="E19" s="15">
        <f t="shared" si="7"/>
        <v>-45</v>
      </c>
      <c r="F19" s="16">
        <f t="shared" si="8"/>
        <v>-0.9</v>
      </c>
      <c r="G19" s="14" t="str">
        <f t="shared" si="9"/>
        <v xml:space="preserve">👎 </v>
      </c>
      <c r="H19" s="17" t="str">
        <f t="shared" si="3"/>
        <v>👎 90%</v>
      </c>
      <c r="I19" s="17" t="str">
        <f t="shared" si="4"/>
        <v/>
      </c>
    </row>
    <row r="20" spans="2:9" x14ac:dyDescent="0.2">
      <c r="B20" s="20"/>
      <c r="C20" s="21">
        <v>50</v>
      </c>
      <c r="D20" s="21">
        <v>5</v>
      </c>
      <c r="E20" s="15">
        <f t="shared" si="7"/>
        <v>-45</v>
      </c>
      <c r="F20" s="16">
        <f t="shared" si="8"/>
        <v>-0.9</v>
      </c>
      <c r="G20" s="14" t="str">
        <f t="shared" si="9"/>
        <v xml:space="preserve">👎 </v>
      </c>
      <c r="H20" s="17" t="str">
        <f t="shared" si="3"/>
        <v>👎 90%</v>
      </c>
      <c r="I20" s="17" t="str">
        <f t="shared" si="4"/>
        <v/>
      </c>
    </row>
    <row r="21" spans="2:9" x14ac:dyDescent="0.2">
      <c r="B21" s="20"/>
      <c r="C21" s="21">
        <v>50</v>
      </c>
      <c r="D21" s="21">
        <v>5</v>
      </c>
      <c r="E21" s="15">
        <f t="shared" si="7"/>
        <v>-45</v>
      </c>
      <c r="F21" s="16">
        <f t="shared" si="8"/>
        <v>-0.9</v>
      </c>
      <c r="G21" s="14" t="str">
        <f t="shared" si="9"/>
        <v xml:space="preserve">👎 </v>
      </c>
      <c r="H21" s="17" t="str">
        <f t="shared" si="3"/>
        <v>👎 90%</v>
      </c>
      <c r="I21" s="17" t="str">
        <f t="shared" si="4"/>
        <v/>
      </c>
    </row>
    <row r="22" spans="2:9" x14ac:dyDescent="0.2">
      <c r="B22" s="20"/>
      <c r="C22" s="21">
        <v>50</v>
      </c>
      <c r="D22" s="21">
        <v>5</v>
      </c>
      <c r="E22" s="15">
        <f t="shared" si="7"/>
        <v>-45</v>
      </c>
      <c r="F22" s="16">
        <f t="shared" si="8"/>
        <v>-0.9</v>
      </c>
      <c r="G22" s="14" t="str">
        <f t="shared" si="9"/>
        <v xml:space="preserve">👎 </v>
      </c>
      <c r="H22" s="17" t="str">
        <f t="shared" si="3"/>
        <v>👎 90%</v>
      </c>
      <c r="I22" s="17" t="str">
        <f t="shared" si="4"/>
        <v/>
      </c>
    </row>
    <row r="23" spans="2:9" x14ac:dyDescent="0.2">
      <c r="B23" s="20"/>
      <c r="C23" s="21">
        <v>50</v>
      </c>
      <c r="D23" s="21">
        <v>5</v>
      </c>
      <c r="E23" s="15">
        <f t="shared" si="7"/>
        <v>-45</v>
      </c>
      <c r="F23" s="16">
        <f t="shared" si="8"/>
        <v>-0.9</v>
      </c>
      <c r="G23" s="14" t="str">
        <f t="shared" si="9"/>
        <v xml:space="preserve">👎 </v>
      </c>
      <c r="H23" s="17" t="str">
        <f t="shared" si="3"/>
        <v>👎 90%</v>
      </c>
      <c r="I23" s="17" t="str">
        <f t="shared" si="4"/>
        <v/>
      </c>
    </row>
    <row r="24" spans="2:9" x14ac:dyDescent="0.2">
      <c r="B24" s="20"/>
      <c r="C24" s="21">
        <v>50</v>
      </c>
      <c r="D24" s="21">
        <v>5</v>
      </c>
      <c r="E24" s="15">
        <f t="shared" si="7"/>
        <v>-45</v>
      </c>
      <c r="F24" s="16">
        <f t="shared" si="8"/>
        <v>-0.9</v>
      </c>
      <c r="G24" s="14" t="str">
        <f t="shared" si="9"/>
        <v xml:space="preserve">👎 </v>
      </c>
      <c r="H24" s="17" t="str">
        <f t="shared" si="3"/>
        <v>👎 90%</v>
      </c>
      <c r="I24" s="17" t="str">
        <f t="shared" si="4"/>
        <v/>
      </c>
    </row>
    <row r="26" spans="2:9" x14ac:dyDescent="0.2">
      <c r="B26" s="8" t="s">
        <v>12</v>
      </c>
      <c r="C26" s="9"/>
    </row>
    <row r="28" spans="2:9" x14ac:dyDescent="0.2">
      <c r="B28" s="3" t="s">
        <v>13</v>
      </c>
      <c r="C28" s="3" t="s">
        <v>7</v>
      </c>
    </row>
    <row r="29" spans="2:9" ht="16" x14ac:dyDescent="0.25">
      <c r="B29" s="4">
        <v>-1</v>
      </c>
      <c r="C29" s="5" t="s">
        <v>4</v>
      </c>
    </row>
    <row r="30" spans="2:9" ht="16" x14ac:dyDescent="0.25">
      <c r="B30" s="4">
        <v>-0.05</v>
      </c>
      <c r="C30" s="5" t="s">
        <v>3</v>
      </c>
    </row>
    <row r="31" spans="2:9" ht="16" x14ac:dyDescent="0.25">
      <c r="B31" s="4">
        <v>0</v>
      </c>
      <c r="C31" s="5" t="s">
        <v>2</v>
      </c>
    </row>
    <row r="32" spans="2:9" ht="16" x14ac:dyDescent="0.25">
      <c r="B32" s="4">
        <v>0.1</v>
      </c>
      <c r="C32" s="5" t="s">
        <v>1</v>
      </c>
    </row>
    <row r="33" spans="2:3" ht="16" x14ac:dyDescent="0.25">
      <c r="B33" s="4">
        <v>0.25</v>
      </c>
      <c r="C33" s="5" t="s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Derry Hill</dc:creator>
  <cp:lastModifiedBy>Dr. HA Thuynsma</cp:lastModifiedBy>
  <dcterms:created xsi:type="dcterms:W3CDTF">2018-05-15T22:18:16Z</dcterms:created>
  <dcterms:modified xsi:type="dcterms:W3CDTF">2024-01-08T11:25:10Z</dcterms:modified>
</cp:coreProperties>
</file>